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835" activeTab="1"/>
  </bookViews>
  <sheets>
    <sheet name="2018" sheetId="1" r:id="rId1"/>
    <sheet name="2019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<sst xmlns="http://schemas.openxmlformats.org/spreadsheetml/2006/main" count="200" uniqueCount="67">
  <si>
    <t>gemäß § 10 bzw. § 12 Ihres Vertrags mit den Stadtwerken Herrenberg</t>
  </si>
  <si>
    <t>Anlage</t>
  </si>
  <si>
    <t>Objekt</t>
  </si>
  <si>
    <t>Inbetriebnahme</t>
  </si>
  <si>
    <t>SD 1</t>
  </si>
  <si>
    <t>kWpeak</t>
  </si>
  <si>
    <t>Schickhardt-Gymnasium</t>
  </si>
  <si>
    <t>Gesamt kWh</t>
  </si>
  <si>
    <t>2004/kWh</t>
  </si>
  <si>
    <t>2005/kWh</t>
  </si>
  <si>
    <t>2006/kWh</t>
  </si>
  <si>
    <t>2007/kWh</t>
  </si>
  <si>
    <t>2008/kWh</t>
  </si>
  <si>
    <t>2009/kWh</t>
  </si>
  <si>
    <t>2010/kWh</t>
  </si>
  <si>
    <t>2011/kWh</t>
  </si>
  <si>
    <t>2012/kWh</t>
  </si>
  <si>
    <t>SD 2</t>
  </si>
  <si>
    <t>SD 3</t>
  </si>
  <si>
    <t>SD 4</t>
  </si>
  <si>
    <t>SD 5</t>
  </si>
  <si>
    <t>SD 6</t>
  </si>
  <si>
    <t>SD 7</t>
  </si>
  <si>
    <t>SD 8</t>
  </si>
  <si>
    <t>SD 9</t>
  </si>
  <si>
    <t>Grundschule Oberjesingen</t>
  </si>
  <si>
    <t>Jerg-Ratgeb-Realschule</t>
  </si>
  <si>
    <t>Theodor-Schüz-Realschule</t>
  </si>
  <si>
    <t>Fahrzeughalle SWH/TDH</t>
  </si>
  <si>
    <t>Andreae-Gymnasium</t>
  </si>
  <si>
    <t>Sporthalle Markweg</t>
  </si>
  <si>
    <t>Gesamt</t>
  </si>
  <si>
    <t>April 2005</t>
  </si>
  <si>
    <t>März 2007</t>
  </si>
  <si>
    <t>Oktober 2007</t>
  </si>
  <si>
    <t>Oktober 2008</t>
  </si>
  <si>
    <t>Juni 2002</t>
  </si>
  <si>
    <t>Dezember 2002</t>
  </si>
  <si>
    <t>Januar 2004</t>
  </si>
  <si>
    <t>Juni 2010</t>
  </si>
  <si>
    <t>Mai 2011</t>
  </si>
  <si>
    <t>Der Zinsvorteil der SWH durch die monatlichen Gutschriften der Einspeiseerlöse bei jährlicher Ausschüttung an die Anteilseigner wird in Form einer Zinsgutschrift</t>
  </si>
  <si>
    <t>weitergegeben (Höhe 2,25 %).</t>
  </si>
  <si>
    <t>SD 10</t>
  </si>
  <si>
    <t>Grundschule Kuppingen</t>
  </si>
  <si>
    <t>Februar 2013</t>
  </si>
  <si>
    <t>2013/kWh</t>
  </si>
  <si>
    <t>beträgt 409,35 kWpeak.</t>
  </si>
  <si>
    <t>Bürgerbeteiligung Herrenberger Sonnendach/Photovoltaikanlagen(PV)</t>
  </si>
  <si>
    <t>2014/kWh</t>
  </si>
  <si>
    <t>2015/kWh</t>
  </si>
  <si>
    <t>2016/kWh</t>
  </si>
  <si>
    <t>2017/kWh</t>
  </si>
  <si>
    <t>2002/kWh</t>
  </si>
  <si>
    <t>2003/kWh</t>
  </si>
  <si>
    <t>Gesamt kWh 2002 - 2012</t>
  </si>
  <si>
    <t>2002-2012/kWh</t>
  </si>
  <si>
    <t xml:space="preserve">Übertrag Gesamt </t>
  </si>
  <si>
    <t>Statusbericht für das Kalenderjahr 2018</t>
  </si>
  <si>
    <r>
      <t xml:space="preserve">Im Geschäftsjahr 2018wurden mit den PV-Anlagen (Sonnendach 1 - 10) </t>
    </r>
    <r>
      <rPr>
        <sz val="12"/>
        <rFont val="Calibri"/>
        <family val="2"/>
      </rPr>
      <t xml:space="preserve">434.738 </t>
    </r>
    <r>
      <rPr>
        <sz val="12"/>
        <color indexed="8"/>
        <rFont val="Calibri"/>
        <family val="2"/>
      </rPr>
      <t xml:space="preserve">kWh im Wert von </t>
    </r>
    <r>
      <rPr>
        <sz val="12"/>
        <rFont val="Calibri"/>
        <family val="2"/>
      </rPr>
      <t>182.979</t>
    </r>
    <r>
      <rPr>
        <sz val="12"/>
        <color indexed="8"/>
        <rFont val="Calibri"/>
        <family val="2"/>
      </rPr>
      <t xml:space="preserve"> € verkauft. Die maximale Gesamtleistung der 10 Anlagen  </t>
    </r>
  </si>
  <si>
    <t>2018/kWh</t>
  </si>
  <si>
    <t>2019/kWh</t>
  </si>
  <si>
    <t>2020/kWh</t>
  </si>
  <si>
    <t>2021/kWh</t>
  </si>
  <si>
    <t>Statusbericht für das Kalenderjahr 2022</t>
  </si>
  <si>
    <t>2022/kWh</t>
  </si>
  <si>
    <r>
      <t xml:space="preserve">Im Geschäftsjahr 2022 wurden mit den PV-Anlagen (Sonnendach 1 - 10) </t>
    </r>
    <r>
      <rPr>
        <sz val="12"/>
        <rFont val="Calibri"/>
        <family val="2"/>
      </rPr>
      <t xml:space="preserve">408.221 </t>
    </r>
    <r>
      <rPr>
        <sz val="12"/>
        <color indexed="8"/>
        <rFont val="Calibri"/>
        <family val="2"/>
      </rPr>
      <t xml:space="preserve">kWh im Wert von </t>
    </r>
    <r>
      <rPr>
        <sz val="12"/>
        <rFont val="Calibri"/>
        <family val="2"/>
      </rPr>
      <t>164.867</t>
    </r>
    <r>
      <rPr>
        <sz val="12"/>
        <color indexed="8"/>
        <rFont val="Calibri"/>
        <family val="2"/>
      </rPr>
      <t xml:space="preserve"> € in das Stromnetz eingespeist. Die maximale Gesamtleistung der 10 Anlagen 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</si>
</sst>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\ _€_-;\-* #,##0.0\ _€_-;_-* &quot;-&quot;??\ _€_-;_-@_-"/>
    <numFmt numFmtId="167" formatCode="_-* #,##0\ _€_-;\-* #,##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9" fillId="0" borderId="1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0" fillId="0" borderId="18" xfId="0" applyFont="1" applyBorder="1" applyAlignment="1">
      <alignment/>
    </xf>
    <xf numFmtId="49" fontId="40" fillId="0" borderId="18" xfId="0" applyNumberFormat="1" applyFont="1" applyBorder="1" applyAlignment="1">
      <alignment/>
    </xf>
    <xf numFmtId="3" fontId="40" fillId="0" borderId="18" xfId="0" applyNumberFormat="1" applyFont="1" applyBorder="1" applyAlignment="1">
      <alignment/>
    </xf>
    <xf numFmtId="0" fontId="40" fillId="0" borderId="19" xfId="0" applyFont="1" applyBorder="1" applyAlignment="1">
      <alignment/>
    </xf>
    <xf numFmtId="49" fontId="40" fillId="0" borderId="19" xfId="0" applyNumberFormat="1" applyFont="1" applyBorder="1" applyAlignment="1">
      <alignment/>
    </xf>
    <xf numFmtId="3" fontId="40" fillId="0" borderId="19" xfId="0" applyNumberFormat="1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49" fontId="40" fillId="0" borderId="22" xfId="0" applyNumberFormat="1" applyFont="1" applyBorder="1" applyAlignment="1">
      <alignment/>
    </xf>
    <xf numFmtId="3" fontId="40" fillId="0" borderId="22" xfId="0" applyNumberFormat="1" applyFont="1" applyBorder="1" applyAlignment="1">
      <alignment/>
    </xf>
    <xf numFmtId="0" fontId="41" fillId="0" borderId="0" xfId="0" applyFont="1" applyAlignment="1">
      <alignment/>
    </xf>
    <xf numFmtId="165" fontId="0" fillId="0" borderId="0" xfId="46" applyFont="1" applyAlignment="1">
      <alignment/>
    </xf>
    <xf numFmtId="3" fontId="40" fillId="0" borderId="23" xfId="0" applyNumberFormat="1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3" fontId="42" fillId="0" borderId="21" xfId="0" applyNumberFormat="1" applyFont="1" applyBorder="1" applyAlignment="1">
      <alignment/>
    </xf>
    <xf numFmtId="3" fontId="42" fillId="0" borderId="24" xfId="0" applyNumberFormat="1" applyFont="1" applyBorder="1" applyAlignment="1">
      <alignment/>
    </xf>
    <xf numFmtId="3" fontId="42" fillId="0" borderId="25" xfId="0" applyNumberFormat="1" applyFont="1" applyBorder="1" applyAlignment="1">
      <alignment/>
    </xf>
    <xf numFmtId="3" fontId="42" fillId="0" borderId="26" xfId="0" applyNumberFormat="1" applyFont="1" applyBorder="1" applyAlignment="1">
      <alignment/>
    </xf>
    <xf numFmtId="3" fontId="42" fillId="0" borderId="27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42" fillId="0" borderId="24" xfId="0" applyFont="1" applyBorder="1" applyAlignment="1">
      <alignment/>
    </xf>
    <xf numFmtId="3" fontId="42" fillId="0" borderId="20" xfId="0" applyNumberFormat="1" applyFont="1" applyBorder="1" applyAlignment="1">
      <alignment/>
    </xf>
    <xf numFmtId="3" fontId="0" fillId="0" borderId="0" xfId="0" applyNumberFormat="1" applyAlignment="1">
      <alignment/>
    </xf>
    <xf numFmtId="3" fontId="40" fillId="0" borderId="18" xfId="0" applyNumberFormat="1" applyFont="1" applyBorder="1" applyAlignment="1">
      <alignment/>
    </xf>
    <xf numFmtId="3" fontId="40" fillId="0" borderId="19" xfId="0" applyNumberFormat="1" applyFont="1" applyBorder="1" applyAlignment="1">
      <alignment/>
    </xf>
    <xf numFmtId="0" fontId="40" fillId="0" borderId="21" xfId="0" applyFont="1" applyBorder="1" applyAlignment="1">
      <alignment/>
    </xf>
    <xf numFmtId="3" fontId="40" fillId="0" borderId="22" xfId="0" applyNumberFormat="1" applyFont="1" applyBorder="1" applyAlignment="1">
      <alignment/>
    </xf>
    <xf numFmtId="3" fontId="40" fillId="0" borderId="19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/>
    </xf>
    <xf numFmtId="3" fontId="40" fillId="0" borderId="0" xfId="0" applyNumberFormat="1" applyFont="1" applyBorder="1" applyAlignment="1">
      <alignment horizontal="center"/>
    </xf>
    <xf numFmtId="0" fontId="40" fillId="0" borderId="28" xfId="0" applyFont="1" applyBorder="1" applyAlignment="1">
      <alignment/>
    </xf>
    <xf numFmtId="0" fontId="40" fillId="0" borderId="29" xfId="0" applyFont="1" applyBorder="1" applyAlignment="1">
      <alignment/>
    </xf>
    <xf numFmtId="0" fontId="40" fillId="0" borderId="30" xfId="0" applyFont="1" applyBorder="1" applyAlignment="1">
      <alignment/>
    </xf>
    <xf numFmtId="3" fontId="40" fillId="0" borderId="31" xfId="0" applyNumberFormat="1" applyFont="1" applyBorder="1" applyAlignment="1">
      <alignment/>
    </xf>
    <xf numFmtId="3" fontId="40" fillId="0" borderId="32" xfId="0" applyNumberFormat="1" applyFont="1" applyBorder="1" applyAlignment="1">
      <alignment/>
    </xf>
    <xf numFmtId="3" fontId="40" fillId="0" borderId="33" xfId="0" applyNumberFormat="1" applyFont="1" applyBorder="1" applyAlignment="1">
      <alignment/>
    </xf>
    <xf numFmtId="3" fontId="40" fillId="0" borderId="34" xfId="0" applyNumberFormat="1" applyFont="1" applyBorder="1" applyAlignment="1">
      <alignment/>
    </xf>
    <xf numFmtId="0" fontId="40" fillId="0" borderId="35" xfId="0" applyFont="1" applyBorder="1" applyAlignment="1">
      <alignment/>
    </xf>
    <xf numFmtId="3" fontId="40" fillId="0" borderId="36" xfId="0" applyNumberFormat="1" applyFont="1" applyBorder="1" applyAlignment="1">
      <alignment/>
    </xf>
    <xf numFmtId="3" fontId="42" fillId="0" borderId="19" xfId="0" applyNumberFormat="1" applyFont="1" applyBorder="1" applyAlignment="1">
      <alignment horizontal="center"/>
    </xf>
    <xf numFmtId="3" fontId="40" fillId="0" borderId="23" xfId="0" applyNumberFormat="1" applyFont="1" applyBorder="1" applyAlignment="1">
      <alignment horizontal="center"/>
    </xf>
    <xf numFmtId="3" fontId="40" fillId="0" borderId="37" xfId="0" applyNumberFormat="1" applyFont="1" applyBorder="1" applyAlignment="1">
      <alignment/>
    </xf>
    <xf numFmtId="0" fontId="42" fillId="0" borderId="38" xfId="0" applyFont="1" applyBorder="1" applyAlignment="1">
      <alignment/>
    </xf>
    <xf numFmtId="3" fontId="42" fillId="0" borderId="21" xfId="0" applyNumberFormat="1" applyFont="1" applyBorder="1" applyAlignment="1">
      <alignment horizontal="center"/>
    </xf>
    <xf numFmtId="3" fontId="40" fillId="0" borderId="39" xfId="0" applyNumberFormat="1" applyFont="1" applyBorder="1" applyAlignment="1">
      <alignment/>
    </xf>
    <xf numFmtId="3" fontId="40" fillId="0" borderId="40" xfId="0" applyNumberFormat="1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14" xfId="0" applyFont="1" applyBorder="1" applyAlignment="1">
      <alignment/>
    </xf>
    <xf numFmtId="3" fontId="42" fillId="0" borderId="29" xfId="0" applyNumberFormat="1" applyFont="1" applyBorder="1" applyAlignment="1">
      <alignment horizontal="center"/>
    </xf>
    <xf numFmtId="3" fontId="42" fillId="0" borderId="30" xfId="0" applyNumberFormat="1" applyFont="1" applyBorder="1" applyAlignment="1">
      <alignment/>
    </xf>
    <xf numFmtId="0" fontId="40" fillId="0" borderId="41" xfId="0" applyFont="1" applyBorder="1" applyAlignment="1">
      <alignment/>
    </xf>
    <xf numFmtId="0" fontId="40" fillId="0" borderId="42" xfId="0" applyFont="1" applyBorder="1" applyAlignment="1">
      <alignment/>
    </xf>
    <xf numFmtId="49" fontId="40" fillId="0" borderId="42" xfId="0" applyNumberFormat="1" applyFont="1" applyBorder="1" applyAlignment="1">
      <alignment/>
    </xf>
    <xf numFmtId="3" fontId="40" fillId="0" borderId="42" xfId="0" applyNumberFormat="1" applyFont="1" applyBorder="1" applyAlignment="1">
      <alignment horizontal="center"/>
    </xf>
    <xf numFmtId="3" fontId="40" fillId="0" borderId="42" xfId="0" applyNumberFormat="1" applyFont="1" applyBorder="1" applyAlignment="1">
      <alignment/>
    </xf>
    <xf numFmtId="3" fontId="40" fillId="0" borderId="43" xfId="0" applyNumberFormat="1" applyFont="1" applyBorder="1" applyAlignment="1">
      <alignment/>
    </xf>
    <xf numFmtId="0" fontId="40" fillId="0" borderId="44" xfId="0" applyFont="1" applyBorder="1" applyAlignment="1">
      <alignment/>
    </xf>
    <xf numFmtId="0" fontId="40" fillId="0" borderId="45" xfId="0" applyFont="1" applyBorder="1" applyAlignment="1">
      <alignment/>
    </xf>
    <xf numFmtId="0" fontId="40" fillId="0" borderId="46" xfId="0" applyFont="1" applyBorder="1" applyAlignment="1">
      <alignment/>
    </xf>
    <xf numFmtId="49" fontId="40" fillId="0" borderId="46" xfId="0" applyNumberFormat="1" applyFont="1" applyBorder="1" applyAlignment="1">
      <alignment/>
    </xf>
    <xf numFmtId="3" fontId="40" fillId="0" borderId="29" xfId="0" applyNumberFormat="1" applyFont="1" applyBorder="1" applyAlignment="1">
      <alignment horizontal="center"/>
    </xf>
    <xf numFmtId="3" fontId="40" fillId="0" borderId="46" xfId="0" applyNumberFormat="1" applyFont="1" applyBorder="1" applyAlignment="1">
      <alignment/>
    </xf>
    <xf numFmtId="3" fontId="40" fillId="0" borderId="29" xfId="0" applyNumberFormat="1" applyFont="1" applyBorder="1" applyAlignment="1">
      <alignment/>
    </xf>
    <xf numFmtId="3" fontId="40" fillId="0" borderId="30" xfId="0" applyNumberFormat="1" applyFont="1" applyBorder="1" applyAlignment="1">
      <alignment/>
    </xf>
    <xf numFmtId="3" fontId="40" fillId="0" borderId="35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23" xfId="0" applyFont="1" applyBorder="1" applyAlignment="1">
      <alignment/>
    </xf>
    <xf numFmtId="167" fontId="40" fillId="0" borderId="43" xfId="46" applyNumberFormat="1" applyFont="1" applyBorder="1" applyAlignment="1">
      <alignment/>
    </xf>
    <xf numFmtId="167" fontId="40" fillId="0" borderId="42" xfId="46" applyNumberFormat="1" applyFont="1" applyBorder="1" applyAlignment="1">
      <alignment/>
    </xf>
    <xf numFmtId="167" fontId="40" fillId="0" borderId="31" xfId="46" applyNumberFormat="1" applyFont="1" applyBorder="1" applyAlignment="1">
      <alignment/>
    </xf>
    <xf numFmtId="167" fontId="40" fillId="0" borderId="18" xfId="46" applyNumberFormat="1" applyFont="1" applyBorder="1" applyAlignment="1">
      <alignment/>
    </xf>
    <xf numFmtId="167" fontId="40" fillId="0" borderId="48" xfId="46" applyNumberFormat="1" applyFont="1" applyBorder="1" applyAlignment="1">
      <alignment/>
    </xf>
    <xf numFmtId="167" fontId="40" fillId="0" borderId="46" xfId="46" applyNumberFormat="1" applyFont="1" applyBorder="1" applyAlignment="1">
      <alignment/>
    </xf>
    <xf numFmtId="167" fontId="40" fillId="0" borderId="49" xfId="46" applyNumberFormat="1" applyFont="1" applyBorder="1" applyAlignment="1">
      <alignment/>
    </xf>
    <xf numFmtId="167" fontId="40" fillId="0" borderId="50" xfId="46" applyNumberFormat="1" applyFont="1" applyBorder="1" applyAlignment="1">
      <alignment/>
    </xf>
    <xf numFmtId="167" fontId="40" fillId="0" borderId="0" xfId="46" applyNumberFormat="1" applyFont="1" applyBorder="1" applyAlignment="1">
      <alignment/>
    </xf>
    <xf numFmtId="0" fontId="40" fillId="0" borderId="48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52" xfId="0" applyFont="1" applyBorder="1" applyAlignment="1">
      <alignment/>
    </xf>
    <xf numFmtId="3" fontId="40" fillId="0" borderId="53" xfId="0" applyNumberFormat="1" applyFont="1" applyBorder="1" applyAlignment="1">
      <alignment horizontal="center"/>
    </xf>
    <xf numFmtId="3" fontId="40" fillId="0" borderId="27" xfId="0" applyNumberFormat="1" applyFont="1" applyBorder="1" applyAlignment="1">
      <alignment horizontal="center"/>
    </xf>
    <xf numFmtId="3" fontId="40" fillId="0" borderId="25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%20Stromerl&#246;s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</sheetNames>
    <sheetDataSet>
      <sheetData sheetId="17">
        <row r="10">
          <cell r="N10">
            <v>25563</v>
          </cell>
        </row>
        <row r="21">
          <cell r="N21">
            <v>29339</v>
          </cell>
        </row>
        <row r="27">
          <cell r="N27">
            <v>16459.7</v>
          </cell>
        </row>
        <row r="33">
          <cell r="N33">
            <v>20782</v>
          </cell>
        </row>
        <row r="39">
          <cell r="N39">
            <v>29433</v>
          </cell>
        </row>
        <row r="44">
          <cell r="N44">
            <v>89650.09999999999</v>
          </cell>
        </row>
        <row r="49">
          <cell r="N49">
            <v>71559.70000000001</v>
          </cell>
        </row>
        <row r="54">
          <cell r="N54">
            <v>40929.4</v>
          </cell>
        </row>
        <row r="59">
          <cell r="N59">
            <v>43067.00000000001</v>
          </cell>
        </row>
        <row r="65">
          <cell r="N65">
            <v>43399.99999999999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1"/>
  <sheetViews>
    <sheetView zoomScalePageLayoutView="0" workbookViewId="0" topLeftCell="A7">
      <selection activeCell="O36" sqref="O36"/>
    </sheetView>
  </sheetViews>
  <sheetFormatPr defaultColWidth="11.421875" defaultRowHeight="15"/>
  <cols>
    <col min="1" max="1" width="5.421875" style="0" customWidth="1"/>
    <col min="2" max="2" width="18.57421875" style="0" customWidth="1"/>
    <col min="3" max="3" width="5.8515625" style="0" customWidth="1"/>
    <col min="4" max="4" width="11.57421875" style="0" customWidth="1"/>
    <col min="5" max="5" width="12.7109375" style="0" customWidth="1"/>
    <col min="6" max="6" width="8.7109375" style="0" customWidth="1"/>
    <col min="7" max="7" width="8.00390625" style="0" customWidth="1"/>
    <col min="8" max="8" width="8.140625" style="0" customWidth="1"/>
    <col min="9" max="9" width="8.28125" style="0" customWidth="1"/>
    <col min="10" max="10" width="8.140625" style="0" customWidth="1"/>
    <col min="11" max="11" width="8.421875" style="0" customWidth="1"/>
    <col min="12" max="13" width="8.57421875" style="0" customWidth="1"/>
    <col min="14" max="14" width="8.28125" style="0" customWidth="1"/>
    <col min="15" max="15" width="8.421875" style="0" customWidth="1"/>
    <col min="16" max="16" width="20.421875" style="0" customWidth="1"/>
    <col min="17" max="17" width="9.57421875" style="0" customWidth="1"/>
    <col min="18" max="18" width="9.7109375" style="0" customWidth="1"/>
  </cols>
  <sheetData>
    <row r="1" ht="15.75" thickBot="1"/>
    <row r="2" spans="1:11" ht="15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8.75">
      <c r="A3" s="4" t="s">
        <v>58</v>
      </c>
      <c r="B3" s="5"/>
      <c r="C3" s="5"/>
      <c r="D3" s="5"/>
      <c r="E3" s="5"/>
      <c r="F3" s="5"/>
      <c r="G3" s="5"/>
      <c r="H3" s="5"/>
      <c r="I3" s="5"/>
      <c r="J3" s="11"/>
      <c r="K3" s="12"/>
    </row>
    <row r="4" spans="1:11" ht="15">
      <c r="A4" s="6" t="s">
        <v>0</v>
      </c>
      <c r="B4" s="5"/>
      <c r="C4" s="5"/>
      <c r="D4" s="5"/>
      <c r="E4" s="5"/>
      <c r="F4" s="5"/>
      <c r="G4" s="5"/>
      <c r="H4" s="5"/>
      <c r="I4" s="5"/>
      <c r="J4" s="11"/>
      <c r="K4" s="12"/>
    </row>
    <row r="5" spans="1:11" ht="15">
      <c r="A5" s="6" t="s">
        <v>48</v>
      </c>
      <c r="B5" s="5"/>
      <c r="C5" s="5"/>
      <c r="D5" s="5"/>
      <c r="E5" s="5"/>
      <c r="F5" s="5"/>
      <c r="G5" s="5"/>
      <c r="H5" s="5"/>
      <c r="I5" s="5"/>
      <c r="J5" s="11"/>
      <c r="K5" s="12"/>
    </row>
    <row r="6" spans="1:11" ht="15.75" thickBot="1">
      <c r="A6" s="7"/>
      <c r="B6" s="8"/>
      <c r="C6" s="8"/>
      <c r="D6" s="8"/>
      <c r="E6" s="8"/>
      <c r="F6" s="8"/>
      <c r="G6" s="8"/>
      <c r="H6" s="8"/>
      <c r="I6" s="8"/>
      <c r="J6" s="8"/>
      <c r="K6" s="9"/>
    </row>
    <row r="9" spans="1:18" ht="15.75">
      <c r="A9" s="24" t="s">
        <v>59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5.75">
      <c r="A10" s="24" t="s">
        <v>47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5.75">
      <c r="A12" s="24" t="s">
        <v>41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5.75">
      <c r="A13" s="24" t="s">
        <v>42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5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ht="15.75" thickBot="1"/>
    <row r="16" spans="1:17" ht="15.75" thickBot="1">
      <c r="A16" s="19" t="s">
        <v>1</v>
      </c>
      <c r="B16" s="20" t="s">
        <v>2</v>
      </c>
      <c r="C16" s="20" t="s">
        <v>5</v>
      </c>
      <c r="D16" s="20" t="s">
        <v>3</v>
      </c>
      <c r="E16" s="42" t="s">
        <v>53</v>
      </c>
      <c r="F16" s="42" t="s">
        <v>54</v>
      </c>
      <c r="G16" s="20" t="s">
        <v>8</v>
      </c>
      <c r="H16" s="20" t="s">
        <v>9</v>
      </c>
      <c r="I16" s="20" t="s">
        <v>10</v>
      </c>
      <c r="J16" s="20" t="s">
        <v>11</v>
      </c>
      <c r="K16" s="20" t="s">
        <v>12</v>
      </c>
      <c r="L16" s="20" t="s">
        <v>13</v>
      </c>
      <c r="M16" s="20" t="s">
        <v>14</v>
      </c>
      <c r="N16" s="20" t="s">
        <v>15</v>
      </c>
      <c r="O16" s="20" t="s">
        <v>16</v>
      </c>
      <c r="P16" s="42" t="s">
        <v>55</v>
      </c>
      <c r="Q16" s="36"/>
    </row>
    <row r="17" spans="1:17" ht="15">
      <c r="A17" s="16" t="s">
        <v>4</v>
      </c>
      <c r="B17" s="16" t="s">
        <v>6</v>
      </c>
      <c r="C17" s="16">
        <v>30</v>
      </c>
      <c r="D17" s="17" t="s">
        <v>36</v>
      </c>
      <c r="E17" s="41">
        <v>16871</v>
      </c>
      <c r="F17" s="41">
        <v>32885</v>
      </c>
      <c r="G17" s="18">
        <v>29277</v>
      </c>
      <c r="H17" s="18">
        <v>27465</v>
      </c>
      <c r="I17" s="18">
        <v>29851</v>
      </c>
      <c r="J17" s="18">
        <v>29784</v>
      </c>
      <c r="K17" s="18">
        <v>28401</v>
      </c>
      <c r="L17" s="18">
        <v>27121</v>
      </c>
      <c r="M17" s="18">
        <v>24624</v>
      </c>
      <c r="N17" s="18">
        <v>28445</v>
      </c>
      <c r="O17" s="18">
        <v>25883</v>
      </c>
      <c r="P17" s="44">
        <f>SUM(E17:O17)</f>
        <v>300607</v>
      </c>
      <c r="Q17" s="25"/>
    </row>
    <row r="18" spans="1:17" ht="15">
      <c r="A18" s="13" t="s">
        <v>17</v>
      </c>
      <c r="B18" s="13" t="s">
        <v>6</v>
      </c>
      <c r="C18" s="13">
        <v>30</v>
      </c>
      <c r="D18" s="14" t="s">
        <v>37</v>
      </c>
      <c r="E18" s="40">
        <v>2547</v>
      </c>
      <c r="F18" s="40">
        <v>32670</v>
      </c>
      <c r="G18" s="15">
        <v>31663</v>
      </c>
      <c r="H18" s="15">
        <v>29337</v>
      </c>
      <c r="I18" s="15">
        <v>32250</v>
      </c>
      <c r="J18" s="15">
        <v>32455</v>
      </c>
      <c r="K18" s="15">
        <v>31693</v>
      </c>
      <c r="L18" s="15">
        <v>31049</v>
      </c>
      <c r="M18" s="15">
        <v>27793</v>
      </c>
      <c r="N18" s="15">
        <v>33868</v>
      </c>
      <c r="O18" s="15">
        <v>30871</v>
      </c>
      <c r="P18" s="44">
        <f aca="true" t="shared" si="0" ref="P18:P27">SUM(E18:O18)</f>
        <v>316196</v>
      </c>
      <c r="Q18" s="25"/>
    </row>
    <row r="19" spans="1:17" ht="15">
      <c r="A19" s="13" t="s">
        <v>18</v>
      </c>
      <c r="B19" s="13" t="s">
        <v>6</v>
      </c>
      <c r="C19" s="13">
        <v>20</v>
      </c>
      <c r="D19" s="14" t="s">
        <v>38</v>
      </c>
      <c r="E19" s="40"/>
      <c r="F19" s="40"/>
      <c r="G19" s="15">
        <v>20553</v>
      </c>
      <c r="H19" s="15">
        <v>19874</v>
      </c>
      <c r="I19" s="15">
        <v>20803</v>
      </c>
      <c r="J19" s="15">
        <v>20226</v>
      </c>
      <c r="K19" s="15">
        <v>20287</v>
      </c>
      <c r="L19" s="15">
        <v>20292</v>
      </c>
      <c r="M19" s="15">
        <v>17569</v>
      </c>
      <c r="N19" s="15">
        <v>21846</v>
      </c>
      <c r="O19" s="15">
        <v>21108</v>
      </c>
      <c r="P19" s="44">
        <f t="shared" si="0"/>
        <v>182558</v>
      </c>
      <c r="Q19" s="25"/>
    </row>
    <row r="20" spans="1:17" ht="15">
      <c r="A20" s="13" t="s">
        <v>19</v>
      </c>
      <c r="B20" s="13" t="s">
        <v>25</v>
      </c>
      <c r="C20" s="13">
        <v>23</v>
      </c>
      <c r="D20" s="14" t="s">
        <v>32</v>
      </c>
      <c r="E20" s="40"/>
      <c r="F20" s="40"/>
      <c r="G20" s="15"/>
      <c r="H20" s="15">
        <v>18314</v>
      </c>
      <c r="I20" s="15">
        <v>25782</v>
      </c>
      <c r="J20" s="15">
        <v>26257</v>
      </c>
      <c r="K20" s="15">
        <v>25216</v>
      </c>
      <c r="L20" s="15">
        <v>24538</v>
      </c>
      <c r="M20" s="15">
        <v>23144</v>
      </c>
      <c r="N20" s="15">
        <v>27117</v>
      </c>
      <c r="O20" s="15">
        <v>26202</v>
      </c>
      <c r="P20" s="44">
        <f t="shared" si="0"/>
        <v>196570</v>
      </c>
      <c r="Q20" s="25"/>
    </row>
    <row r="21" spans="1:17" ht="15">
      <c r="A21" s="13" t="s">
        <v>20</v>
      </c>
      <c r="B21" s="13" t="s">
        <v>26</v>
      </c>
      <c r="C21" s="13">
        <v>29.2</v>
      </c>
      <c r="D21" s="14" t="s">
        <v>33</v>
      </c>
      <c r="E21" s="40"/>
      <c r="F21" s="40"/>
      <c r="G21" s="15"/>
      <c r="H21" s="15"/>
      <c r="I21" s="15"/>
      <c r="J21" s="15">
        <v>29340</v>
      </c>
      <c r="K21" s="15">
        <v>31997</v>
      </c>
      <c r="L21" s="15">
        <v>30841</v>
      </c>
      <c r="M21" s="15">
        <v>27592</v>
      </c>
      <c r="N21" s="15">
        <v>32247</v>
      </c>
      <c r="O21" s="15">
        <v>31343</v>
      </c>
      <c r="P21" s="44">
        <f t="shared" si="0"/>
        <v>183360</v>
      </c>
      <c r="Q21" s="25"/>
    </row>
    <row r="22" spans="1:17" ht="15">
      <c r="A22" s="13" t="s">
        <v>21</v>
      </c>
      <c r="B22" s="13" t="s">
        <v>27</v>
      </c>
      <c r="C22" s="13">
        <v>85</v>
      </c>
      <c r="D22" s="14" t="s">
        <v>34</v>
      </c>
      <c r="E22" s="40"/>
      <c r="F22" s="40"/>
      <c r="G22" s="15"/>
      <c r="H22" s="15"/>
      <c r="I22" s="15"/>
      <c r="J22" s="15">
        <v>7958</v>
      </c>
      <c r="K22" s="15">
        <v>96975</v>
      </c>
      <c r="L22" s="15">
        <v>93481</v>
      </c>
      <c r="M22" s="15">
        <v>84541</v>
      </c>
      <c r="N22" s="15">
        <v>97990</v>
      </c>
      <c r="O22" s="15">
        <v>93538</v>
      </c>
      <c r="P22" s="44">
        <f t="shared" si="0"/>
        <v>474483</v>
      </c>
      <c r="Q22" s="25"/>
    </row>
    <row r="23" spans="1:17" ht="15">
      <c r="A23" s="13" t="s">
        <v>22</v>
      </c>
      <c r="B23" s="13" t="s">
        <v>28</v>
      </c>
      <c r="C23" s="13">
        <v>63</v>
      </c>
      <c r="D23" s="14" t="s">
        <v>35</v>
      </c>
      <c r="E23" s="40"/>
      <c r="F23" s="40"/>
      <c r="G23" s="15"/>
      <c r="H23" s="15"/>
      <c r="I23" s="15"/>
      <c r="J23" s="15"/>
      <c r="K23" s="15">
        <v>7120</v>
      </c>
      <c r="L23" s="15">
        <v>70803</v>
      </c>
      <c r="M23" s="15">
        <v>63703</v>
      </c>
      <c r="N23" s="15">
        <v>75081</v>
      </c>
      <c r="O23" s="15">
        <v>73099</v>
      </c>
      <c r="P23" s="44">
        <f t="shared" si="0"/>
        <v>289806</v>
      </c>
      <c r="Q23" s="25"/>
    </row>
    <row r="24" spans="1:17" ht="15">
      <c r="A24" s="13" t="s">
        <v>23</v>
      </c>
      <c r="B24" s="13" t="s">
        <v>29</v>
      </c>
      <c r="C24" s="13">
        <v>45.54</v>
      </c>
      <c r="D24" s="14" t="s">
        <v>39</v>
      </c>
      <c r="E24" s="40"/>
      <c r="F24" s="40"/>
      <c r="G24" s="15"/>
      <c r="H24" s="15"/>
      <c r="I24" s="15"/>
      <c r="J24" s="15"/>
      <c r="K24" s="15"/>
      <c r="L24" s="15"/>
      <c r="M24" s="15">
        <v>17429</v>
      </c>
      <c r="N24" s="15">
        <v>47744</v>
      </c>
      <c r="O24" s="15">
        <v>45703</v>
      </c>
      <c r="P24" s="44">
        <f t="shared" si="0"/>
        <v>110876</v>
      </c>
      <c r="Q24" s="25"/>
    </row>
    <row r="25" spans="1:17" ht="15">
      <c r="A25" s="13" t="s">
        <v>24</v>
      </c>
      <c r="B25" s="13" t="s">
        <v>30</v>
      </c>
      <c r="C25" s="13">
        <v>44.16</v>
      </c>
      <c r="D25" s="14" t="s">
        <v>40</v>
      </c>
      <c r="E25" s="40"/>
      <c r="F25" s="40"/>
      <c r="G25" s="15"/>
      <c r="H25" s="15"/>
      <c r="I25" s="15"/>
      <c r="J25" s="15"/>
      <c r="K25" s="15"/>
      <c r="L25" s="15"/>
      <c r="M25" s="15"/>
      <c r="N25" s="15">
        <v>29738</v>
      </c>
      <c r="O25" s="15">
        <v>48451</v>
      </c>
      <c r="P25" s="44">
        <f t="shared" si="0"/>
        <v>78189</v>
      </c>
      <c r="Q25" s="25"/>
    </row>
    <row r="26" spans="1:17" ht="15.75" thickBot="1">
      <c r="A26" s="21" t="s">
        <v>43</v>
      </c>
      <c r="B26" s="21" t="s">
        <v>44</v>
      </c>
      <c r="C26" s="21">
        <v>39.45</v>
      </c>
      <c r="D26" s="22" t="s">
        <v>45</v>
      </c>
      <c r="E26" s="43"/>
      <c r="F26" s="43"/>
      <c r="G26" s="23"/>
      <c r="H26" s="23"/>
      <c r="I26" s="23"/>
      <c r="J26" s="23"/>
      <c r="K26" s="23"/>
      <c r="L26" s="23"/>
      <c r="M26" s="23"/>
      <c r="N26" s="23"/>
      <c r="O26" s="23"/>
      <c r="P26" s="44">
        <f t="shared" si="0"/>
        <v>0</v>
      </c>
      <c r="Q26" s="25"/>
    </row>
    <row r="27" spans="1:17" ht="15.75" thickBot="1">
      <c r="A27" s="29" t="s">
        <v>31</v>
      </c>
      <c r="B27" s="30"/>
      <c r="C27" s="30">
        <f>SUM(C17:C26)</f>
        <v>409.34999999999997</v>
      </c>
      <c r="D27" s="37"/>
      <c r="E27" s="38">
        <v>19418</v>
      </c>
      <c r="F27" s="35">
        <v>65555</v>
      </c>
      <c r="G27" s="34">
        <f aca="true" t="shared" si="1" ref="G27:N27">SUM(G17:G26)</f>
        <v>81493</v>
      </c>
      <c r="H27" s="32">
        <f t="shared" si="1"/>
        <v>94990</v>
      </c>
      <c r="I27" s="33">
        <f t="shared" si="1"/>
        <v>108686</v>
      </c>
      <c r="J27" s="34">
        <f t="shared" si="1"/>
        <v>146020</v>
      </c>
      <c r="K27" s="31">
        <f t="shared" si="1"/>
        <v>241689</v>
      </c>
      <c r="L27" s="31">
        <f t="shared" si="1"/>
        <v>298125</v>
      </c>
      <c r="M27" s="31">
        <f t="shared" si="1"/>
        <v>286395</v>
      </c>
      <c r="N27" s="31">
        <f t="shared" si="1"/>
        <v>394076</v>
      </c>
      <c r="O27" s="31">
        <f>SUM(O17:O26)</f>
        <v>396198</v>
      </c>
      <c r="P27" s="57">
        <f t="shared" si="0"/>
        <v>2132645</v>
      </c>
      <c r="Q27" s="39"/>
    </row>
    <row r="28" spans="1:17" ht="15.75" thickBot="1">
      <c r="A28" s="45"/>
      <c r="B28" s="45"/>
      <c r="C28" s="45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  <c r="Q28" s="39"/>
    </row>
    <row r="29" spans="1:16" ht="15">
      <c r="A29" s="13"/>
      <c r="B29" s="13"/>
      <c r="C29" s="13"/>
      <c r="D29" s="13"/>
      <c r="E29" s="13" t="s">
        <v>57</v>
      </c>
      <c r="F29" s="13"/>
      <c r="G29" s="40"/>
      <c r="H29" s="40"/>
      <c r="I29" s="40"/>
      <c r="J29" s="51"/>
      <c r="K29" s="54"/>
      <c r="L29" s="54"/>
      <c r="M29" s="28"/>
      <c r="N29" s="28"/>
      <c r="O29" s="28"/>
      <c r="P29" s="28"/>
    </row>
    <row r="30" spans="1:17" ht="15.75" thickBot="1">
      <c r="A30" s="48" t="s">
        <v>1</v>
      </c>
      <c r="B30" s="49" t="s">
        <v>2</v>
      </c>
      <c r="C30" s="49" t="s">
        <v>5</v>
      </c>
      <c r="D30" s="49" t="s">
        <v>3</v>
      </c>
      <c r="E30" s="49" t="s">
        <v>56</v>
      </c>
      <c r="F30" s="50" t="s">
        <v>46</v>
      </c>
      <c r="G30" s="50" t="s">
        <v>49</v>
      </c>
      <c r="H30" s="50" t="s">
        <v>50</v>
      </c>
      <c r="I30" s="50" t="s">
        <v>51</v>
      </c>
      <c r="J30" s="50" t="s">
        <v>52</v>
      </c>
      <c r="K30" s="50" t="s">
        <v>60</v>
      </c>
      <c r="L30" s="55" t="s">
        <v>7</v>
      </c>
      <c r="M30" s="27"/>
      <c r="N30" s="27"/>
      <c r="O30" s="27"/>
      <c r="P30" s="27"/>
      <c r="Q30" s="36"/>
    </row>
    <row r="31" spans="1:17" ht="15">
      <c r="A31" s="16" t="s">
        <v>4</v>
      </c>
      <c r="B31" s="16" t="s">
        <v>6</v>
      </c>
      <c r="C31" s="16">
        <v>30</v>
      </c>
      <c r="D31" s="17" t="s">
        <v>36</v>
      </c>
      <c r="E31" s="44">
        <v>300607</v>
      </c>
      <c r="F31" s="41">
        <v>22126</v>
      </c>
      <c r="G31" s="41">
        <v>25190</v>
      </c>
      <c r="H31" s="41">
        <v>24120</v>
      </c>
      <c r="I31" s="41">
        <v>23201.8</v>
      </c>
      <c r="J31" s="52">
        <v>21157.6</v>
      </c>
      <c r="K31" s="56">
        <v>24672</v>
      </c>
      <c r="L31" s="56">
        <f>SUM(E31:K31)</f>
        <v>441074.39999999997</v>
      </c>
      <c r="M31" s="28"/>
      <c r="N31" s="28"/>
      <c r="O31" s="28"/>
      <c r="P31" s="28"/>
      <c r="Q31" s="25"/>
    </row>
    <row r="32" spans="1:17" ht="15">
      <c r="A32" s="13" t="s">
        <v>17</v>
      </c>
      <c r="B32" s="13" t="s">
        <v>6</v>
      </c>
      <c r="C32" s="13">
        <v>30</v>
      </c>
      <c r="D32" s="14" t="s">
        <v>37</v>
      </c>
      <c r="E32" s="44">
        <v>316196</v>
      </c>
      <c r="F32" s="40">
        <v>26830</v>
      </c>
      <c r="G32" s="40">
        <v>27848</v>
      </c>
      <c r="H32" s="41">
        <v>30982</v>
      </c>
      <c r="I32" s="41">
        <v>29181.6</v>
      </c>
      <c r="J32" s="52">
        <v>29056.8</v>
      </c>
      <c r="K32" s="56">
        <v>29932</v>
      </c>
      <c r="L32" s="56">
        <f aca="true" t="shared" si="2" ref="L32:L40">SUM(E32:K32)</f>
        <v>490026.39999999997</v>
      </c>
      <c r="M32" s="28"/>
      <c r="N32" s="28"/>
      <c r="O32" s="28"/>
      <c r="P32" s="28"/>
      <c r="Q32" s="25"/>
    </row>
    <row r="33" spans="1:17" ht="15">
      <c r="A33" s="13" t="s">
        <v>18</v>
      </c>
      <c r="B33" s="13" t="s">
        <v>6</v>
      </c>
      <c r="C33" s="13">
        <v>20</v>
      </c>
      <c r="D33" s="14" t="s">
        <v>38</v>
      </c>
      <c r="E33" s="44">
        <v>182558</v>
      </c>
      <c r="F33" s="40">
        <v>17757</v>
      </c>
      <c r="G33" s="40">
        <v>19496</v>
      </c>
      <c r="H33" s="41">
        <v>15569</v>
      </c>
      <c r="I33" s="41">
        <v>18758</v>
      </c>
      <c r="J33" s="52">
        <v>20890.4</v>
      </c>
      <c r="K33" s="56">
        <v>20981</v>
      </c>
      <c r="L33" s="56">
        <f t="shared" si="2"/>
        <v>296009.4</v>
      </c>
      <c r="M33" s="28"/>
      <c r="N33" s="28"/>
      <c r="O33" s="28"/>
      <c r="P33" s="28"/>
      <c r="Q33" s="25"/>
    </row>
    <row r="34" spans="1:17" ht="15">
      <c r="A34" s="13" t="s">
        <v>19</v>
      </c>
      <c r="B34" s="13" t="s">
        <v>25</v>
      </c>
      <c r="C34" s="13">
        <v>23</v>
      </c>
      <c r="D34" s="14" t="s">
        <v>32</v>
      </c>
      <c r="E34" s="44">
        <v>196570</v>
      </c>
      <c r="F34" s="40">
        <v>20985</v>
      </c>
      <c r="G34" s="40">
        <v>18707</v>
      </c>
      <c r="H34" s="41">
        <v>24006</v>
      </c>
      <c r="I34" s="41">
        <v>23208</v>
      </c>
      <c r="J34" s="52">
        <v>24754</v>
      </c>
      <c r="K34" s="56">
        <v>25815</v>
      </c>
      <c r="L34" s="56">
        <f t="shared" si="2"/>
        <v>334045</v>
      </c>
      <c r="M34" s="28"/>
      <c r="N34" s="28"/>
      <c r="O34" s="28"/>
      <c r="P34" s="28"/>
      <c r="Q34" s="25"/>
    </row>
    <row r="35" spans="1:17" ht="15">
      <c r="A35" s="13" t="s">
        <v>20</v>
      </c>
      <c r="B35" s="13" t="s">
        <v>26</v>
      </c>
      <c r="C35" s="13">
        <v>29.2</v>
      </c>
      <c r="D35" s="14" t="s">
        <v>33</v>
      </c>
      <c r="E35" s="44">
        <v>183360</v>
      </c>
      <c r="F35" s="40">
        <v>25717</v>
      </c>
      <c r="G35" s="40">
        <v>30426</v>
      </c>
      <c r="H35" s="41">
        <v>32141</v>
      </c>
      <c r="I35" s="41">
        <v>28327</v>
      </c>
      <c r="J35" s="52">
        <v>31042</v>
      </c>
      <c r="K35" s="56">
        <v>31154</v>
      </c>
      <c r="L35" s="56">
        <f t="shared" si="2"/>
        <v>362167</v>
      </c>
      <c r="M35" s="28"/>
      <c r="N35" s="28"/>
      <c r="O35" s="28"/>
      <c r="P35" s="28"/>
      <c r="Q35" s="25"/>
    </row>
    <row r="36" spans="1:17" ht="15">
      <c r="A36" s="13" t="s">
        <v>21</v>
      </c>
      <c r="B36" s="13" t="s">
        <v>27</v>
      </c>
      <c r="C36" s="13">
        <v>85</v>
      </c>
      <c r="D36" s="14" t="s">
        <v>34</v>
      </c>
      <c r="E36" s="44">
        <v>474483</v>
      </c>
      <c r="F36" s="40">
        <v>81493</v>
      </c>
      <c r="G36" s="40">
        <v>93358</v>
      </c>
      <c r="H36" s="41">
        <v>91166</v>
      </c>
      <c r="I36" s="41">
        <v>89332.5</v>
      </c>
      <c r="J36" s="52">
        <v>95112.6</v>
      </c>
      <c r="K36" s="56">
        <v>95471</v>
      </c>
      <c r="L36" s="56">
        <f t="shared" si="2"/>
        <v>1020416.1</v>
      </c>
      <c r="M36" s="28"/>
      <c r="N36" s="28"/>
      <c r="O36" s="28"/>
      <c r="P36" s="28"/>
      <c r="Q36" s="25"/>
    </row>
    <row r="37" spans="1:17" ht="15">
      <c r="A37" s="13" t="s">
        <v>22</v>
      </c>
      <c r="B37" s="13" t="s">
        <v>28</v>
      </c>
      <c r="C37" s="13">
        <v>63</v>
      </c>
      <c r="D37" s="14" t="s">
        <v>35</v>
      </c>
      <c r="E37" s="44">
        <v>289806</v>
      </c>
      <c r="F37" s="40">
        <v>63943</v>
      </c>
      <c r="G37" s="40">
        <v>66394</v>
      </c>
      <c r="H37" s="41">
        <v>71338</v>
      </c>
      <c r="I37" s="41">
        <v>65850.4</v>
      </c>
      <c r="J37" s="52">
        <v>68930.8</v>
      </c>
      <c r="K37" s="56">
        <v>72721</v>
      </c>
      <c r="L37" s="56">
        <f t="shared" si="2"/>
        <v>698983.2000000001</v>
      </c>
      <c r="M37" s="28"/>
      <c r="N37" s="28"/>
      <c r="O37" s="28"/>
      <c r="P37" s="28"/>
      <c r="Q37" s="25"/>
    </row>
    <row r="38" spans="1:17" ht="15">
      <c r="A38" s="13" t="s">
        <v>23</v>
      </c>
      <c r="B38" s="13" t="s">
        <v>29</v>
      </c>
      <c r="C38" s="13">
        <v>45.54</v>
      </c>
      <c r="D38" s="14" t="s">
        <v>39</v>
      </c>
      <c r="E38" s="44">
        <v>110876</v>
      </c>
      <c r="F38" s="40">
        <v>39932</v>
      </c>
      <c r="G38" s="40">
        <v>42121</v>
      </c>
      <c r="H38" s="41">
        <v>43065</v>
      </c>
      <c r="I38" s="41">
        <v>39181</v>
      </c>
      <c r="J38" s="52">
        <v>41162.7</v>
      </c>
      <c r="K38" s="56">
        <v>44354</v>
      </c>
      <c r="L38" s="56">
        <f t="shared" si="2"/>
        <v>360691.7</v>
      </c>
      <c r="M38" s="28"/>
      <c r="N38" s="28"/>
      <c r="O38" s="28"/>
      <c r="P38" s="28"/>
      <c r="Q38" s="25"/>
    </row>
    <row r="39" spans="1:17" ht="15">
      <c r="A39" s="13" t="s">
        <v>24</v>
      </c>
      <c r="B39" s="13" t="s">
        <v>30</v>
      </c>
      <c r="C39" s="13">
        <v>44.16</v>
      </c>
      <c r="D39" s="14" t="s">
        <v>40</v>
      </c>
      <c r="E39" s="44">
        <v>78189</v>
      </c>
      <c r="F39" s="40">
        <f>37542+1272.5</f>
        <v>38814.5</v>
      </c>
      <c r="G39" s="40">
        <f>30492+15258.5</f>
        <v>45750.5</v>
      </c>
      <c r="H39" s="41">
        <v>48277</v>
      </c>
      <c r="I39" s="41">
        <v>41962.8</v>
      </c>
      <c r="J39" s="52">
        <v>46248.7</v>
      </c>
      <c r="K39" s="56">
        <v>45936</v>
      </c>
      <c r="L39" s="56">
        <f t="shared" si="2"/>
        <v>345178.5</v>
      </c>
      <c r="M39" s="28"/>
      <c r="N39" s="28"/>
      <c r="O39" s="28"/>
      <c r="P39" s="28"/>
      <c r="Q39" s="25"/>
    </row>
    <row r="40" spans="1:17" ht="15.75" thickBot="1">
      <c r="A40" s="21" t="s">
        <v>43</v>
      </c>
      <c r="B40" s="21" t="s">
        <v>44</v>
      </c>
      <c r="C40" s="21">
        <v>39.45</v>
      </c>
      <c r="D40" s="22" t="s">
        <v>45</v>
      </c>
      <c r="E40" s="58">
        <v>0</v>
      </c>
      <c r="F40" s="43">
        <v>36965</v>
      </c>
      <c r="G40" s="43">
        <v>45777</v>
      </c>
      <c r="H40" s="26">
        <v>44378</v>
      </c>
      <c r="I40" s="26">
        <v>40118</v>
      </c>
      <c r="J40" s="53">
        <v>40912</v>
      </c>
      <c r="K40" s="59">
        <v>43702</v>
      </c>
      <c r="L40" s="56">
        <f t="shared" si="2"/>
        <v>251852</v>
      </c>
      <c r="M40" s="28"/>
      <c r="N40" s="28"/>
      <c r="O40" s="28"/>
      <c r="P40" s="28"/>
      <c r="Q40" s="25"/>
    </row>
    <row r="41" spans="1:17" ht="15.75" thickBot="1">
      <c r="A41" s="29" t="s">
        <v>31</v>
      </c>
      <c r="B41" s="30"/>
      <c r="C41" s="37">
        <f>SUM(C31:C40)</f>
        <v>409.34999999999997</v>
      </c>
      <c r="D41" s="60"/>
      <c r="E41" s="61">
        <f>SUM(E31:E40)</f>
        <v>2132645</v>
      </c>
      <c r="F41" s="32">
        <f aca="true" t="shared" si="3" ref="F41:K41">SUM(F31:F40)</f>
        <v>374562.5</v>
      </c>
      <c r="G41" s="32">
        <f t="shared" si="3"/>
        <v>415067.5</v>
      </c>
      <c r="H41" s="32">
        <f t="shared" si="3"/>
        <v>425042</v>
      </c>
      <c r="I41" s="32">
        <f t="shared" si="3"/>
        <v>399121.1</v>
      </c>
      <c r="J41" s="32">
        <f t="shared" si="3"/>
        <v>419267.60000000003</v>
      </c>
      <c r="K41" s="32">
        <f t="shared" si="3"/>
        <v>434738</v>
      </c>
      <c r="L41" s="33">
        <f>SUM(E41:K41)</f>
        <v>4600443.7</v>
      </c>
      <c r="M41" s="46"/>
      <c r="N41" s="46"/>
      <c r="O41" s="46"/>
      <c r="P41" s="46"/>
      <c r="Q41" s="39"/>
    </row>
    <row r="42" spans="7:18" ht="15"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7:18" ht="15"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7:18" ht="15"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7:18" ht="15"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7:18" ht="15"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7:18" ht="15"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7:18" ht="15"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7:18" ht="15"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7:18" ht="15"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7:18" ht="15"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1"/>
  <sheetViews>
    <sheetView tabSelected="1" zoomScalePageLayoutView="0" workbookViewId="0" topLeftCell="A7">
      <selection activeCell="T17" sqref="T17"/>
    </sheetView>
  </sheetViews>
  <sheetFormatPr defaultColWidth="11.421875" defaultRowHeight="15"/>
  <cols>
    <col min="1" max="1" width="5.421875" style="0" customWidth="1"/>
    <col min="2" max="2" width="18.57421875" style="0" customWidth="1"/>
    <col min="3" max="3" width="5.8515625" style="0" customWidth="1"/>
    <col min="4" max="4" width="11.57421875" style="0" customWidth="1"/>
    <col min="5" max="5" width="12.7109375" style="0" customWidth="1"/>
    <col min="6" max="6" width="8.7109375" style="0" customWidth="1"/>
    <col min="7" max="7" width="8.00390625" style="0" customWidth="1"/>
    <col min="8" max="8" width="8.140625" style="0" customWidth="1"/>
    <col min="9" max="9" width="8.28125" style="0" customWidth="1"/>
    <col min="10" max="10" width="8.140625" style="0" customWidth="1"/>
    <col min="11" max="11" width="8.421875" style="0" customWidth="1"/>
    <col min="12" max="12" width="9.7109375" style="0" customWidth="1"/>
    <col min="13" max="13" width="10.140625" style="0" customWidth="1"/>
    <col min="14" max="14" width="9.57421875" style="0" customWidth="1"/>
    <col min="15" max="15" width="8.421875" style="0" customWidth="1"/>
    <col min="16" max="16" width="20.421875" style="0" customWidth="1"/>
    <col min="17" max="17" width="9.57421875" style="0" customWidth="1"/>
    <col min="18" max="18" width="9.7109375" style="0" customWidth="1"/>
  </cols>
  <sheetData>
    <row r="1" ht="15.75" thickBot="1"/>
    <row r="2" spans="1:11" ht="15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8.75">
      <c r="A3" s="4" t="s">
        <v>64</v>
      </c>
      <c r="B3" s="5"/>
      <c r="C3" s="5"/>
      <c r="D3" s="5"/>
      <c r="E3" s="5"/>
      <c r="F3" s="5"/>
      <c r="G3" s="5"/>
      <c r="H3" s="5"/>
      <c r="I3" s="5"/>
      <c r="J3" s="11"/>
      <c r="K3" s="12"/>
    </row>
    <row r="4" spans="1:11" ht="15">
      <c r="A4" s="6" t="s">
        <v>0</v>
      </c>
      <c r="B4" s="5"/>
      <c r="C4" s="5"/>
      <c r="D4" s="5"/>
      <c r="E4" s="5"/>
      <c r="F4" s="5"/>
      <c r="G4" s="5"/>
      <c r="H4" s="5"/>
      <c r="I4" s="5"/>
      <c r="J4" s="11"/>
      <c r="K4" s="12"/>
    </row>
    <row r="5" spans="1:11" ht="15">
      <c r="A5" s="6" t="s">
        <v>48</v>
      </c>
      <c r="B5" s="5"/>
      <c r="C5" s="5"/>
      <c r="D5" s="5"/>
      <c r="E5" s="5"/>
      <c r="F5" s="5"/>
      <c r="G5" s="5"/>
      <c r="H5" s="5"/>
      <c r="I5" s="5"/>
      <c r="J5" s="11"/>
      <c r="K5" s="12"/>
    </row>
    <row r="6" spans="1:11" ht="15.75" thickBot="1">
      <c r="A6" s="7"/>
      <c r="B6" s="8"/>
      <c r="C6" s="8"/>
      <c r="D6" s="8"/>
      <c r="E6" s="8"/>
      <c r="F6" s="8"/>
      <c r="G6" s="8"/>
      <c r="H6" s="8"/>
      <c r="I6" s="8"/>
      <c r="J6" s="8"/>
      <c r="K6" s="9"/>
    </row>
    <row r="9" spans="1:18" ht="15.75">
      <c r="A9" s="24" t="s">
        <v>66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5.75">
      <c r="A10" s="24" t="s">
        <v>47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5.75">
      <c r="A12" s="24" t="s">
        <v>41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5.75">
      <c r="A13" s="24" t="s">
        <v>42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5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ht="15.75" thickBot="1"/>
    <row r="16" spans="1:17" ht="15.75" thickBot="1">
      <c r="A16" s="19" t="s">
        <v>1</v>
      </c>
      <c r="B16" s="42" t="s">
        <v>2</v>
      </c>
      <c r="C16" s="42" t="s">
        <v>5</v>
      </c>
      <c r="D16" s="42" t="s">
        <v>3</v>
      </c>
      <c r="E16" s="42" t="s">
        <v>53</v>
      </c>
      <c r="F16" s="42" t="s">
        <v>54</v>
      </c>
      <c r="G16" s="42" t="s">
        <v>8</v>
      </c>
      <c r="H16" s="42" t="s">
        <v>9</v>
      </c>
      <c r="I16" s="42" t="s">
        <v>10</v>
      </c>
      <c r="J16" s="42" t="s">
        <v>11</v>
      </c>
      <c r="K16" s="42" t="s">
        <v>12</v>
      </c>
      <c r="L16" s="42" t="s">
        <v>13</v>
      </c>
      <c r="M16" s="42" t="s">
        <v>14</v>
      </c>
      <c r="N16" s="42" t="s">
        <v>15</v>
      </c>
      <c r="O16" s="42" t="s">
        <v>16</v>
      </c>
      <c r="P16" s="42" t="s">
        <v>55</v>
      </c>
      <c r="Q16" s="36"/>
    </row>
    <row r="17" spans="1:17" ht="15">
      <c r="A17" s="16" t="s">
        <v>4</v>
      </c>
      <c r="B17" s="16" t="s">
        <v>6</v>
      </c>
      <c r="C17" s="16">
        <v>30</v>
      </c>
      <c r="D17" s="17" t="s">
        <v>36</v>
      </c>
      <c r="E17" s="41">
        <v>16871</v>
      </c>
      <c r="F17" s="41">
        <v>32885</v>
      </c>
      <c r="G17" s="41">
        <v>29277</v>
      </c>
      <c r="H17" s="41">
        <v>27465</v>
      </c>
      <c r="I17" s="41">
        <v>29851</v>
      </c>
      <c r="J17" s="41">
        <v>29784</v>
      </c>
      <c r="K17" s="41">
        <v>28401</v>
      </c>
      <c r="L17" s="41">
        <v>27121</v>
      </c>
      <c r="M17" s="41">
        <v>24624</v>
      </c>
      <c r="N17" s="41">
        <v>28445</v>
      </c>
      <c r="O17" s="41">
        <v>25883</v>
      </c>
      <c r="P17" s="44">
        <f>SUM(E17:O17)</f>
        <v>300607</v>
      </c>
      <c r="Q17" s="25"/>
    </row>
    <row r="18" spans="1:17" ht="15">
      <c r="A18" s="13" t="s">
        <v>17</v>
      </c>
      <c r="B18" s="13" t="s">
        <v>6</v>
      </c>
      <c r="C18" s="13">
        <v>30</v>
      </c>
      <c r="D18" s="14" t="s">
        <v>37</v>
      </c>
      <c r="E18" s="40">
        <v>2547</v>
      </c>
      <c r="F18" s="40">
        <v>32670</v>
      </c>
      <c r="G18" s="40">
        <v>31663</v>
      </c>
      <c r="H18" s="40">
        <v>29337</v>
      </c>
      <c r="I18" s="40">
        <v>32250</v>
      </c>
      <c r="J18" s="40">
        <v>32455</v>
      </c>
      <c r="K18" s="40">
        <v>31693</v>
      </c>
      <c r="L18" s="40">
        <v>31049</v>
      </c>
      <c r="M18" s="40">
        <v>27793</v>
      </c>
      <c r="N18" s="40">
        <v>33868</v>
      </c>
      <c r="O18" s="40">
        <v>30871</v>
      </c>
      <c r="P18" s="44">
        <f aca="true" t="shared" si="0" ref="P18:P27">SUM(E18:O18)</f>
        <v>316196</v>
      </c>
      <c r="Q18" s="25"/>
    </row>
    <row r="19" spans="1:17" ht="15">
      <c r="A19" s="13" t="s">
        <v>18</v>
      </c>
      <c r="B19" s="13" t="s">
        <v>6</v>
      </c>
      <c r="C19" s="13">
        <v>20</v>
      </c>
      <c r="D19" s="14" t="s">
        <v>38</v>
      </c>
      <c r="E19" s="40"/>
      <c r="F19" s="40"/>
      <c r="G19" s="40">
        <v>20553</v>
      </c>
      <c r="H19" s="40">
        <v>19874</v>
      </c>
      <c r="I19" s="40">
        <v>20803</v>
      </c>
      <c r="J19" s="40">
        <v>20226</v>
      </c>
      <c r="K19" s="40">
        <v>20287</v>
      </c>
      <c r="L19" s="40">
        <v>20292</v>
      </c>
      <c r="M19" s="40">
        <v>17569</v>
      </c>
      <c r="N19" s="40">
        <v>21846</v>
      </c>
      <c r="O19" s="40">
        <v>21108</v>
      </c>
      <c r="P19" s="44">
        <f t="shared" si="0"/>
        <v>182558</v>
      </c>
      <c r="Q19" s="25"/>
    </row>
    <row r="20" spans="1:17" ht="15">
      <c r="A20" s="13" t="s">
        <v>19</v>
      </c>
      <c r="B20" s="13" t="s">
        <v>25</v>
      </c>
      <c r="C20" s="13">
        <v>23</v>
      </c>
      <c r="D20" s="14" t="s">
        <v>32</v>
      </c>
      <c r="E20" s="40"/>
      <c r="F20" s="40"/>
      <c r="G20" s="40"/>
      <c r="H20" s="40">
        <v>18314</v>
      </c>
      <c r="I20" s="40">
        <v>25782</v>
      </c>
      <c r="J20" s="40">
        <v>26257</v>
      </c>
      <c r="K20" s="40">
        <v>25216</v>
      </c>
      <c r="L20" s="40">
        <v>24538</v>
      </c>
      <c r="M20" s="40">
        <v>23144</v>
      </c>
      <c r="N20" s="40">
        <v>27117</v>
      </c>
      <c r="O20" s="40">
        <v>26202</v>
      </c>
      <c r="P20" s="44">
        <f t="shared" si="0"/>
        <v>196570</v>
      </c>
      <c r="Q20" s="25"/>
    </row>
    <row r="21" spans="1:17" ht="15">
      <c r="A21" s="13" t="s">
        <v>20</v>
      </c>
      <c r="B21" s="13" t="s">
        <v>26</v>
      </c>
      <c r="C21" s="13">
        <v>29.2</v>
      </c>
      <c r="D21" s="14" t="s">
        <v>33</v>
      </c>
      <c r="E21" s="40"/>
      <c r="F21" s="40"/>
      <c r="G21" s="40"/>
      <c r="H21" s="40"/>
      <c r="I21" s="40"/>
      <c r="J21" s="40">
        <v>29340</v>
      </c>
      <c r="K21" s="40">
        <v>31997</v>
      </c>
      <c r="L21" s="40">
        <v>30841</v>
      </c>
      <c r="M21" s="40">
        <v>27592</v>
      </c>
      <c r="N21" s="40">
        <v>32247</v>
      </c>
      <c r="O21" s="40">
        <v>31343</v>
      </c>
      <c r="P21" s="44">
        <f t="shared" si="0"/>
        <v>183360</v>
      </c>
      <c r="Q21" s="25"/>
    </row>
    <row r="22" spans="1:17" ht="15">
      <c r="A22" s="13" t="s">
        <v>21</v>
      </c>
      <c r="B22" s="13" t="s">
        <v>27</v>
      </c>
      <c r="C22" s="13">
        <v>85</v>
      </c>
      <c r="D22" s="14" t="s">
        <v>34</v>
      </c>
      <c r="E22" s="40"/>
      <c r="F22" s="40"/>
      <c r="G22" s="40"/>
      <c r="H22" s="40"/>
      <c r="I22" s="40"/>
      <c r="J22" s="40">
        <v>7958</v>
      </c>
      <c r="K22" s="40">
        <v>96975</v>
      </c>
      <c r="L22" s="40">
        <v>93481</v>
      </c>
      <c r="M22" s="40">
        <v>84541</v>
      </c>
      <c r="N22" s="40">
        <v>97990</v>
      </c>
      <c r="O22" s="40">
        <v>93538</v>
      </c>
      <c r="P22" s="44">
        <f t="shared" si="0"/>
        <v>474483</v>
      </c>
      <c r="Q22" s="25"/>
    </row>
    <row r="23" spans="1:17" ht="15">
      <c r="A23" s="13" t="s">
        <v>22</v>
      </c>
      <c r="B23" s="13" t="s">
        <v>28</v>
      </c>
      <c r="C23" s="13">
        <v>63</v>
      </c>
      <c r="D23" s="14" t="s">
        <v>35</v>
      </c>
      <c r="E23" s="40"/>
      <c r="F23" s="40"/>
      <c r="G23" s="40"/>
      <c r="H23" s="40"/>
      <c r="I23" s="40"/>
      <c r="J23" s="40"/>
      <c r="K23" s="40">
        <v>7120</v>
      </c>
      <c r="L23" s="40">
        <v>70803</v>
      </c>
      <c r="M23" s="40">
        <v>63703</v>
      </c>
      <c r="N23" s="40">
        <v>75081</v>
      </c>
      <c r="O23" s="40">
        <v>73099</v>
      </c>
      <c r="P23" s="44">
        <f t="shared" si="0"/>
        <v>289806</v>
      </c>
      <c r="Q23" s="25"/>
    </row>
    <row r="24" spans="1:17" ht="15">
      <c r="A24" s="13" t="s">
        <v>23</v>
      </c>
      <c r="B24" s="13" t="s">
        <v>29</v>
      </c>
      <c r="C24" s="13">
        <v>45.54</v>
      </c>
      <c r="D24" s="14" t="s">
        <v>39</v>
      </c>
      <c r="E24" s="40"/>
      <c r="F24" s="40"/>
      <c r="G24" s="40"/>
      <c r="H24" s="40"/>
      <c r="I24" s="40"/>
      <c r="J24" s="40"/>
      <c r="K24" s="40"/>
      <c r="L24" s="40"/>
      <c r="M24" s="40">
        <v>17429</v>
      </c>
      <c r="N24" s="40">
        <v>47744</v>
      </c>
      <c r="O24" s="40">
        <v>45703</v>
      </c>
      <c r="P24" s="44">
        <f t="shared" si="0"/>
        <v>110876</v>
      </c>
      <c r="Q24" s="25"/>
    </row>
    <row r="25" spans="1:17" ht="15">
      <c r="A25" s="13" t="s">
        <v>24</v>
      </c>
      <c r="B25" s="13" t="s">
        <v>30</v>
      </c>
      <c r="C25" s="13">
        <v>44.16</v>
      </c>
      <c r="D25" s="14" t="s">
        <v>40</v>
      </c>
      <c r="E25" s="40"/>
      <c r="F25" s="40"/>
      <c r="G25" s="40"/>
      <c r="H25" s="40"/>
      <c r="I25" s="40"/>
      <c r="J25" s="40"/>
      <c r="K25" s="40"/>
      <c r="L25" s="40"/>
      <c r="M25" s="40"/>
      <c r="N25" s="40">
        <v>29738</v>
      </c>
      <c r="O25" s="40">
        <v>48451</v>
      </c>
      <c r="P25" s="44">
        <f t="shared" si="0"/>
        <v>78189</v>
      </c>
      <c r="Q25" s="25"/>
    </row>
    <row r="26" spans="1:17" ht="15.75" thickBot="1">
      <c r="A26" s="21" t="s">
        <v>43</v>
      </c>
      <c r="B26" s="21" t="s">
        <v>44</v>
      </c>
      <c r="C26" s="21">
        <v>39.45</v>
      </c>
      <c r="D26" s="22" t="s">
        <v>45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>
        <f t="shared" si="0"/>
        <v>0</v>
      </c>
      <c r="Q26" s="25"/>
    </row>
    <row r="27" spans="1:17" ht="15.75" thickBot="1">
      <c r="A27" s="29" t="s">
        <v>31</v>
      </c>
      <c r="B27" s="30"/>
      <c r="C27" s="30">
        <f>SUM(C17:C26)</f>
        <v>409.34999999999997</v>
      </c>
      <c r="D27" s="37"/>
      <c r="E27" s="38">
        <v>19418</v>
      </c>
      <c r="F27" s="35">
        <v>65555</v>
      </c>
      <c r="G27" s="34">
        <f aca="true" t="shared" si="1" ref="G27:N27">SUM(G17:G26)</f>
        <v>81493</v>
      </c>
      <c r="H27" s="32">
        <f t="shared" si="1"/>
        <v>94990</v>
      </c>
      <c r="I27" s="33">
        <f t="shared" si="1"/>
        <v>108686</v>
      </c>
      <c r="J27" s="34">
        <f t="shared" si="1"/>
        <v>146020</v>
      </c>
      <c r="K27" s="31">
        <f t="shared" si="1"/>
        <v>241689</v>
      </c>
      <c r="L27" s="31">
        <f t="shared" si="1"/>
        <v>298125</v>
      </c>
      <c r="M27" s="31">
        <f t="shared" si="1"/>
        <v>286395</v>
      </c>
      <c r="N27" s="31">
        <f t="shared" si="1"/>
        <v>394076</v>
      </c>
      <c r="O27" s="31">
        <f>SUM(O17:O26)</f>
        <v>396198</v>
      </c>
      <c r="P27" s="57">
        <f t="shared" si="0"/>
        <v>2132645</v>
      </c>
      <c r="Q27" s="39"/>
    </row>
    <row r="28" spans="1:17" ht="15">
      <c r="A28" s="45"/>
      <c r="B28" s="45"/>
      <c r="C28" s="45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  <c r="Q28" s="39"/>
    </row>
    <row r="29" spans="1:17" ht="15">
      <c r="A29" s="13"/>
      <c r="B29" s="13"/>
      <c r="C29" s="13"/>
      <c r="D29" s="13"/>
      <c r="E29" s="13" t="s">
        <v>57</v>
      </c>
      <c r="F29" s="27"/>
      <c r="G29" s="28"/>
      <c r="H29" s="28"/>
      <c r="I29" s="28"/>
      <c r="J29" s="28"/>
      <c r="K29" s="28"/>
      <c r="L29" s="28"/>
      <c r="M29" s="11"/>
      <c r="N29" s="11"/>
      <c r="O29" s="28"/>
      <c r="P29" s="28"/>
      <c r="Q29" s="28"/>
    </row>
    <row r="30" spans="1:19" ht="15.75" thickBot="1">
      <c r="A30" s="86" t="s">
        <v>1</v>
      </c>
      <c r="B30" s="87" t="s">
        <v>2</v>
      </c>
      <c r="C30" s="87" t="s">
        <v>5</v>
      </c>
      <c r="D30" s="87" t="s">
        <v>3</v>
      </c>
      <c r="E30" s="87" t="s">
        <v>56</v>
      </c>
      <c r="F30" s="97" t="s">
        <v>46</v>
      </c>
      <c r="G30" s="97" t="s">
        <v>49</v>
      </c>
      <c r="H30" s="97" t="s">
        <v>50</v>
      </c>
      <c r="I30" s="97" t="s">
        <v>51</v>
      </c>
      <c r="J30" s="97" t="s">
        <v>52</v>
      </c>
      <c r="K30" s="97" t="s">
        <v>60</v>
      </c>
      <c r="L30" s="97" t="s">
        <v>61</v>
      </c>
      <c r="M30" s="97" t="s">
        <v>62</v>
      </c>
      <c r="N30" s="98" t="s">
        <v>63</v>
      </c>
      <c r="O30" s="98" t="s">
        <v>65</v>
      </c>
      <c r="P30" s="99" t="s">
        <v>7</v>
      </c>
      <c r="Q30" s="27"/>
      <c r="R30" s="27"/>
      <c r="S30" s="36"/>
    </row>
    <row r="31" spans="1:19" ht="15.75" thickBot="1">
      <c r="A31" s="70" t="s">
        <v>4</v>
      </c>
      <c r="B31" s="71" t="s">
        <v>6</v>
      </c>
      <c r="C31" s="71">
        <v>30</v>
      </c>
      <c r="D31" s="72" t="s">
        <v>36</v>
      </c>
      <c r="E31" s="73">
        <v>300607</v>
      </c>
      <c r="F31" s="74">
        <v>22126</v>
      </c>
      <c r="G31" s="74">
        <v>25190</v>
      </c>
      <c r="H31" s="74">
        <v>24120</v>
      </c>
      <c r="I31" s="74">
        <v>23201.8</v>
      </c>
      <c r="J31" s="75">
        <v>21157.6</v>
      </c>
      <c r="K31" s="54">
        <v>24672</v>
      </c>
      <c r="L31" s="62">
        <f>SUM('[1]2019'!$N$10)</f>
        <v>25563</v>
      </c>
      <c r="M31" s="88">
        <v>26362</v>
      </c>
      <c r="N31" s="89">
        <v>23008</v>
      </c>
      <c r="O31" s="94">
        <v>20483</v>
      </c>
      <c r="P31" s="100">
        <f>SUM(E31:O31)</f>
        <v>536490.3999999999</v>
      </c>
      <c r="Q31" s="28"/>
      <c r="R31" s="28"/>
      <c r="S31" s="25"/>
    </row>
    <row r="32" spans="1:19" ht="15.75" thickBot="1">
      <c r="A32" s="76" t="s">
        <v>17</v>
      </c>
      <c r="B32" s="13" t="s">
        <v>6</v>
      </c>
      <c r="C32" s="13">
        <v>30</v>
      </c>
      <c r="D32" s="14" t="s">
        <v>37</v>
      </c>
      <c r="E32" s="44">
        <v>316196</v>
      </c>
      <c r="F32" s="40">
        <v>26830</v>
      </c>
      <c r="G32" s="40">
        <v>27848</v>
      </c>
      <c r="H32" s="41">
        <v>30982</v>
      </c>
      <c r="I32" s="41">
        <v>29181.6</v>
      </c>
      <c r="J32" s="52">
        <v>29056.8</v>
      </c>
      <c r="K32" s="56">
        <v>29932</v>
      </c>
      <c r="L32" s="63">
        <f>SUM('[1]2019'!$N$21)</f>
        <v>29339</v>
      </c>
      <c r="M32" s="90">
        <v>28279</v>
      </c>
      <c r="N32" s="91">
        <v>24947</v>
      </c>
      <c r="O32" s="95">
        <v>24425</v>
      </c>
      <c r="P32" s="100">
        <f aca="true" t="shared" si="2" ref="P32:P40">SUM(E32:O32)</f>
        <v>597016.3999999999</v>
      </c>
      <c r="Q32" s="28"/>
      <c r="R32" s="28"/>
      <c r="S32" s="25"/>
    </row>
    <row r="33" spans="1:19" ht="15.75" thickBot="1">
      <c r="A33" s="76" t="s">
        <v>18</v>
      </c>
      <c r="B33" s="13" t="s">
        <v>6</v>
      </c>
      <c r="C33" s="13">
        <v>20</v>
      </c>
      <c r="D33" s="14" t="s">
        <v>38</v>
      </c>
      <c r="E33" s="44">
        <v>182558</v>
      </c>
      <c r="F33" s="40">
        <v>17757</v>
      </c>
      <c r="G33" s="40">
        <v>19496</v>
      </c>
      <c r="H33" s="41">
        <v>15569</v>
      </c>
      <c r="I33" s="41">
        <v>18758</v>
      </c>
      <c r="J33" s="52">
        <v>20890.4</v>
      </c>
      <c r="K33" s="56">
        <v>20981</v>
      </c>
      <c r="L33" s="63">
        <f>SUM('[1]2019'!$N$27)</f>
        <v>16459.7</v>
      </c>
      <c r="M33" s="90">
        <v>18671</v>
      </c>
      <c r="N33" s="91">
        <v>19274</v>
      </c>
      <c r="O33" s="95">
        <v>21318</v>
      </c>
      <c r="P33" s="100">
        <f t="shared" si="2"/>
        <v>371732.10000000003</v>
      </c>
      <c r="Q33" s="28"/>
      <c r="R33" s="28"/>
      <c r="S33" s="25"/>
    </row>
    <row r="34" spans="1:19" ht="15.75" thickBot="1">
      <c r="A34" s="76" t="s">
        <v>19</v>
      </c>
      <c r="B34" s="13" t="s">
        <v>25</v>
      </c>
      <c r="C34" s="13">
        <v>23</v>
      </c>
      <c r="D34" s="14" t="s">
        <v>32</v>
      </c>
      <c r="E34" s="44">
        <v>196570</v>
      </c>
      <c r="F34" s="40">
        <v>20985</v>
      </c>
      <c r="G34" s="40">
        <v>18707</v>
      </c>
      <c r="H34" s="41">
        <v>24006</v>
      </c>
      <c r="I34" s="41">
        <v>23208</v>
      </c>
      <c r="J34" s="52">
        <v>24754</v>
      </c>
      <c r="K34" s="56">
        <v>25815</v>
      </c>
      <c r="L34" s="63">
        <f>SUM('[1]2019'!$N$33)</f>
        <v>20782</v>
      </c>
      <c r="M34" s="90">
        <v>18734</v>
      </c>
      <c r="N34" s="91">
        <v>16572</v>
      </c>
      <c r="O34" s="95">
        <v>14611</v>
      </c>
      <c r="P34" s="100">
        <f t="shared" si="2"/>
        <v>404744</v>
      </c>
      <c r="Q34" s="28"/>
      <c r="R34" s="28"/>
      <c r="S34" s="25"/>
    </row>
    <row r="35" spans="1:19" ht="15.75" thickBot="1">
      <c r="A35" s="76" t="s">
        <v>20</v>
      </c>
      <c r="B35" s="13" t="s">
        <v>26</v>
      </c>
      <c r="C35" s="13">
        <v>29.2</v>
      </c>
      <c r="D35" s="14" t="s">
        <v>33</v>
      </c>
      <c r="E35" s="44">
        <v>183360</v>
      </c>
      <c r="F35" s="40">
        <v>25717</v>
      </c>
      <c r="G35" s="40">
        <v>30426</v>
      </c>
      <c r="H35" s="41">
        <v>32141</v>
      </c>
      <c r="I35" s="41">
        <v>28327</v>
      </c>
      <c r="J35" s="52">
        <v>31042</v>
      </c>
      <c r="K35" s="56">
        <v>31154</v>
      </c>
      <c r="L35" s="63">
        <f>SUM('[1]2019'!$N$39)</f>
        <v>29433</v>
      </c>
      <c r="M35" s="90">
        <v>31250</v>
      </c>
      <c r="N35" s="91">
        <v>26928</v>
      </c>
      <c r="O35" s="95">
        <v>29696.4</v>
      </c>
      <c r="P35" s="100">
        <f t="shared" si="2"/>
        <v>479474.4</v>
      </c>
      <c r="Q35" s="28"/>
      <c r="R35" s="28"/>
      <c r="S35" s="25"/>
    </row>
    <row r="36" spans="1:19" ht="15.75" thickBot="1">
      <c r="A36" s="76" t="s">
        <v>21</v>
      </c>
      <c r="B36" s="13" t="s">
        <v>27</v>
      </c>
      <c r="C36" s="13">
        <v>85</v>
      </c>
      <c r="D36" s="14" t="s">
        <v>34</v>
      </c>
      <c r="E36" s="44">
        <v>474483</v>
      </c>
      <c r="F36" s="40">
        <v>81493</v>
      </c>
      <c r="G36" s="40">
        <v>93358</v>
      </c>
      <c r="H36" s="41">
        <v>91166</v>
      </c>
      <c r="I36" s="41">
        <v>89332.5</v>
      </c>
      <c r="J36" s="52">
        <v>95112.6</v>
      </c>
      <c r="K36" s="56">
        <v>95471</v>
      </c>
      <c r="L36" s="63">
        <f>SUM('[1]2019'!$N$44)</f>
        <v>89650.09999999999</v>
      </c>
      <c r="M36" s="90">
        <v>102138.6</v>
      </c>
      <c r="N36" s="91">
        <v>86801.4</v>
      </c>
      <c r="O36" s="95">
        <v>93760.3</v>
      </c>
      <c r="P36" s="100">
        <f t="shared" si="2"/>
        <v>1392766.5</v>
      </c>
      <c r="Q36" s="28"/>
      <c r="R36" s="28"/>
      <c r="S36" s="25"/>
    </row>
    <row r="37" spans="1:19" ht="15.75" thickBot="1">
      <c r="A37" s="76" t="s">
        <v>22</v>
      </c>
      <c r="B37" s="13" t="s">
        <v>28</v>
      </c>
      <c r="C37" s="13">
        <v>63</v>
      </c>
      <c r="D37" s="14" t="s">
        <v>35</v>
      </c>
      <c r="E37" s="44">
        <v>289806</v>
      </c>
      <c r="F37" s="40">
        <v>63943</v>
      </c>
      <c r="G37" s="40">
        <v>66394</v>
      </c>
      <c r="H37" s="41">
        <v>71338</v>
      </c>
      <c r="I37" s="41">
        <v>65850.4</v>
      </c>
      <c r="J37" s="52">
        <v>68930.8</v>
      </c>
      <c r="K37" s="56">
        <v>72721</v>
      </c>
      <c r="L37" s="63">
        <f>SUM('[1]2019'!$N$49)</f>
        <v>71559.70000000001</v>
      </c>
      <c r="M37" s="90">
        <v>73018.5</v>
      </c>
      <c r="N37" s="91">
        <v>67969.7</v>
      </c>
      <c r="O37" s="95">
        <v>75462.1</v>
      </c>
      <c r="P37" s="100">
        <f t="shared" si="2"/>
        <v>986993.2000000001</v>
      </c>
      <c r="Q37" s="28"/>
      <c r="R37" s="28"/>
      <c r="S37" s="25"/>
    </row>
    <row r="38" spans="1:19" ht="15.75" thickBot="1">
      <c r="A38" s="76" t="s">
        <v>23</v>
      </c>
      <c r="B38" s="13" t="s">
        <v>29</v>
      </c>
      <c r="C38" s="13">
        <v>45.54</v>
      </c>
      <c r="D38" s="14" t="s">
        <v>39</v>
      </c>
      <c r="E38" s="44">
        <v>110876</v>
      </c>
      <c r="F38" s="40">
        <v>39932</v>
      </c>
      <c r="G38" s="40">
        <v>42121</v>
      </c>
      <c r="H38" s="41">
        <v>43065</v>
      </c>
      <c r="I38" s="41">
        <v>39181</v>
      </c>
      <c r="J38" s="52">
        <v>41162.7</v>
      </c>
      <c r="K38" s="56">
        <v>44354</v>
      </c>
      <c r="L38" s="63">
        <f>SUM('[1]2019'!$N$54)</f>
        <v>40929.4</v>
      </c>
      <c r="M38" s="90">
        <v>45843.6</v>
      </c>
      <c r="N38" s="91">
        <v>38496.6</v>
      </c>
      <c r="O38" s="95">
        <v>36413.4</v>
      </c>
      <c r="P38" s="100">
        <f t="shared" si="2"/>
        <v>522374.7</v>
      </c>
      <c r="Q38" s="28"/>
      <c r="R38" s="28"/>
      <c r="S38" s="25"/>
    </row>
    <row r="39" spans="1:19" ht="15.75" thickBot="1">
      <c r="A39" s="76" t="s">
        <v>24</v>
      </c>
      <c r="B39" s="13" t="s">
        <v>30</v>
      </c>
      <c r="C39" s="13">
        <v>44.16</v>
      </c>
      <c r="D39" s="14" t="s">
        <v>40</v>
      </c>
      <c r="E39" s="44">
        <v>78189</v>
      </c>
      <c r="F39" s="40">
        <f>37542+1272.5</f>
        <v>38814.5</v>
      </c>
      <c r="G39" s="40">
        <f>30492+15258.5</f>
        <v>45750.5</v>
      </c>
      <c r="H39" s="41">
        <v>48277</v>
      </c>
      <c r="I39" s="41">
        <v>41962.8</v>
      </c>
      <c r="J39" s="52">
        <v>46248.7</v>
      </c>
      <c r="K39" s="56">
        <v>45936</v>
      </c>
      <c r="L39" s="63">
        <f>SUM('[1]2019'!$N$59)</f>
        <v>43067.00000000001</v>
      </c>
      <c r="M39" s="90">
        <v>46697.9</v>
      </c>
      <c r="N39" s="91">
        <v>40694.6</v>
      </c>
      <c r="O39" s="95">
        <v>46760</v>
      </c>
      <c r="P39" s="100">
        <f t="shared" si="2"/>
        <v>522398</v>
      </c>
      <c r="Q39" s="28"/>
      <c r="R39" s="28"/>
      <c r="S39" s="25"/>
    </row>
    <row r="40" spans="1:19" ht="15.75" thickBot="1">
      <c r="A40" s="77" t="s">
        <v>43</v>
      </c>
      <c r="B40" s="78" t="s">
        <v>44</v>
      </c>
      <c r="C40" s="78">
        <v>39.45</v>
      </c>
      <c r="D40" s="79" t="s">
        <v>45</v>
      </c>
      <c r="E40" s="80">
        <v>0</v>
      </c>
      <c r="F40" s="81">
        <v>36965</v>
      </c>
      <c r="G40" s="81">
        <v>45777</v>
      </c>
      <c r="H40" s="82">
        <v>44378</v>
      </c>
      <c r="I40" s="82">
        <v>40118</v>
      </c>
      <c r="J40" s="83">
        <v>40912</v>
      </c>
      <c r="K40" s="84">
        <v>43702</v>
      </c>
      <c r="L40" s="85">
        <f>SUM('[1]2019'!$N$65)</f>
        <v>43399.99999999999</v>
      </c>
      <c r="M40" s="92">
        <v>46821</v>
      </c>
      <c r="N40" s="93">
        <v>40690</v>
      </c>
      <c r="O40" s="96">
        <v>45291.7</v>
      </c>
      <c r="P40" s="101">
        <f t="shared" si="2"/>
        <v>428054.7</v>
      </c>
      <c r="Q40" s="28"/>
      <c r="R40" s="28"/>
      <c r="S40" s="25"/>
    </row>
    <row r="41" spans="1:19" ht="15.75" thickBot="1">
      <c r="A41" s="64" t="s">
        <v>31</v>
      </c>
      <c r="B41" s="65"/>
      <c r="C41" s="66">
        <f>SUM(C31:C40)</f>
        <v>409.34999999999997</v>
      </c>
      <c r="D41" s="67"/>
      <c r="E41" s="68">
        <f aca="true" t="shared" si="3" ref="E41:O41">SUM(E31:E40)</f>
        <v>2132645</v>
      </c>
      <c r="F41" s="69">
        <f t="shared" si="3"/>
        <v>374562.5</v>
      </c>
      <c r="G41" s="69">
        <f t="shared" si="3"/>
        <v>415067.5</v>
      </c>
      <c r="H41" s="69">
        <f t="shared" si="3"/>
        <v>425042</v>
      </c>
      <c r="I41" s="69">
        <f t="shared" si="3"/>
        <v>399121.1</v>
      </c>
      <c r="J41" s="69">
        <f t="shared" si="3"/>
        <v>419267.60000000003</v>
      </c>
      <c r="K41" s="69">
        <f t="shared" si="3"/>
        <v>434738</v>
      </c>
      <c r="L41" s="69">
        <f t="shared" si="3"/>
        <v>410182.9</v>
      </c>
      <c r="M41" s="69">
        <f t="shared" si="3"/>
        <v>437815.6</v>
      </c>
      <c r="N41" s="69">
        <f t="shared" si="3"/>
        <v>385381.29999999993</v>
      </c>
      <c r="O41" s="33">
        <f t="shared" si="3"/>
        <v>408220.9000000001</v>
      </c>
      <c r="P41" s="102">
        <f>SUM(E41:O41)</f>
        <v>6242044.4</v>
      </c>
      <c r="Q41" s="46"/>
      <c r="R41" s="46"/>
      <c r="S41" s="39"/>
    </row>
    <row r="42" spans="7:18" ht="15"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7:18" ht="15"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7:18" ht="15"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7:18" ht="15"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7:18" ht="15"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7:18" ht="15"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7:18" ht="15"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7:18" ht="15"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7:18" ht="15"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7:18" ht="15"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Herrenberg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Reschke, Margarete</dc:creator>
  <cp:keywords/>
  <dc:description/>
  <cp:lastModifiedBy>Reschke, Margarete</cp:lastModifiedBy>
  <cp:lastPrinted>2022-05-13T07:39:16Z</cp:lastPrinted>
  <dcterms:created xsi:type="dcterms:W3CDTF">2013-02-26T08:45:48Z</dcterms:created>
  <dcterms:modified xsi:type="dcterms:W3CDTF">2023-01-25T15:39:03Z</dcterms:modified>
  <cp:category/>
  <cp:version/>
  <cp:contentType/>
  <cp:contentStatus/>
</cp:coreProperties>
</file>